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a164f12a723e1f/Documents/BOARD MATERIALS/S24 Board Materials/"/>
    </mc:Choice>
  </mc:AlternateContent>
  <xr:revisionPtr revIDLastSave="23" documentId="8_{BCE8684A-992B-4A2A-9A42-5651DB925ECD}" xr6:coauthVersionLast="47" xr6:coauthVersionMax="47" xr10:uidLastSave="{0C91B98F-6794-4BAF-8DAC-ED31270D19AD}"/>
  <bookViews>
    <workbookView xWindow="3360" yWindow="720" windowWidth="24675" windowHeight="13890" xr2:uid="{00000000-000D-0000-FFFF-FFFF00000000}"/>
  </bookViews>
  <sheets>
    <sheet name="Timeline-2024" sheetId="3" r:id="rId1"/>
  </sheets>
  <definedNames>
    <definedName name="_xlnm._FilterDatabase" localSheetId="0" hidden="1">'Timeline-2024'!$A$1:$AV$65</definedName>
    <definedName name="_xlnm.Print_Area" localSheetId="0">'Timeline-2024'!$B$1:$I$65</definedName>
    <definedName name="_xlnm.Print_Titles" localSheetId="0">'Timeline-2024'!$1:$1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3" l="1"/>
  <c r="I44" i="3"/>
  <c r="I9" i="3"/>
  <c r="I8" i="3"/>
  <c r="I7" i="3"/>
  <c r="I62" i="3"/>
  <c r="I52" i="3"/>
  <c r="I53" i="3"/>
  <c r="I51" i="3"/>
  <c r="I54" i="3"/>
  <c r="I57" i="3"/>
  <c r="I5" i="3"/>
  <c r="I4" i="3"/>
  <c r="I36" i="3"/>
  <c r="I37" i="3"/>
  <c r="I28" i="3"/>
  <c r="I63" i="3"/>
  <c r="I42" i="3"/>
  <c r="I31" i="3"/>
  <c r="I40" i="3"/>
  <c r="I30" i="3"/>
  <c r="I29" i="3"/>
  <c r="I50" i="3"/>
  <c r="I32" i="3"/>
  <c r="I38" i="3" l="1"/>
  <c r="I46" i="3" l="1"/>
  <c r="I45" i="3"/>
  <c r="I6" i="3"/>
  <c r="I58" i="3" l="1"/>
  <c r="I60" i="3"/>
  <c r="I59" i="3" l="1"/>
  <c r="I61" i="3"/>
  <c r="I49" i="3"/>
  <c r="I47" i="3"/>
  <c r="I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tc={A2E218C8-7709-47C4-8F22-00A246060A35}</author>
  </authors>
  <commentList>
    <comment ref="B64" authorId="0" shapeId="0" xr:uid="{A2E218C8-7709-47C4-8F22-00A246060A35}">
      <text>
        <t>[Threaded comment]
Your version of Excel allows you to read this threaded comment; however, any edits to it will get removed if the file is opened in a newer version of Excel. Learn more: https://go.microsoft.com/fwlink/?linkid=870924
Comment:
    Atanu and Karin, can you add what actions need to be taken and suggestion the RACI for each?</t>
      </text>
    </comment>
  </commentList>
</comments>
</file>

<file path=xl/sharedStrings.xml><?xml version="1.0" encoding="utf-8"?>
<sst xmlns="http://schemas.openxmlformats.org/spreadsheetml/2006/main" count="482" uniqueCount="215">
  <si>
    <t>President</t>
  </si>
  <si>
    <t>Timeframe</t>
  </si>
  <si>
    <t>30 days before membership expiration</t>
  </si>
  <si>
    <t>60 days before membership expiration</t>
  </si>
  <si>
    <t>Finalize PDC brochures
Post program on website</t>
  </si>
  <si>
    <t>Task</t>
  </si>
  <si>
    <t>Administrator</t>
  </si>
  <si>
    <t>Send e-mail blast reminder
Focus: Professional Development courses</t>
  </si>
  <si>
    <t>Send e-mail blast reminder
Focus: Plenary speakers</t>
  </si>
  <si>
    <t>Decide whether to hold all Professional Development courses</t>
  </si>
  <si>
    <t>Send membership reminder</t>
  </si>
  <si>
    <t>Send Election Ballot reminder</t>
  </si>
  <si>
    <t>Submit professional development course materials</t>
  </si>
  <si>
    <t>Send e-mail blast reminder
Focus: Hotel Arrangements</t>
  </si>
  <si>
    <t>two reminders</t>
  </si>
  <si>
    <t>Annual Meeting Timeline</t>
  </si>
  <si>
    <t>hard date</t>
  </si>
  <si>
    <t>Send e-mail blast reminder
Focus: Exhibit/Poster/Reception</t>
  </si>
  <si>
    <t>HOTEL REGISTRATION CUT-OFF DATE - set by hotel</t>
  </si>
  <si>
    <t>HARD DATE set by Hotel</t>
  </si>
  <si>
    <t>Dues Expiration</t>
  </si>
  <si>
    <t>98 days (14 weeks) before meeting</t>
  </si>
  <si>
    <t>70 days (10 weeks) before meeting</t>
  </si>
  <si>
    <t>63 days (9 weeks) before meeting</t>
  </si>
  <si>
    <t>56 days (8 weeks) before meeting</t>
  </si>
  <si>
    <t>35 days (5 weeks) before meeting</t>
  </si>
  <si>
    <t>30 days before
meeting</t>
  </si>
  <si>
    <t>28 days (4 weeks) before
meeting</t>
  </si>
  <si>
    <t>21 days (3 weeks) before
meeting</t>
  </si>
  <si>
    <t>14 days (2 weeks) before
meeting</t>
  </si>
  <si>
    <t>14 days (2 weeks) before meeting</t>
  </si>
  <si>
    <t>7 days before
meeting</t>
  </si>
  <si>
    <t xml:space="preserve">Send AV requirements for plenary sessions and PD courses to Arrangements </t>
  </si>
  <si>
    <t>Send membership renewals</t>
  </si>
  <si>
    <t>Finalize  tour and networking arrangements</t>
  </si>
  <si>
    <t xml:space="preserve">2024 Meeting Dates </t>
  </si>
  <si>
    <t>Spring 2024 Events</t>
  </si>
  <si>
    <t>Election slate sent to President for BOD review
Even Years includes Officers</t>
  </si>
  <si>
    <t>Prepare timeline for Annual Meeting</t>
  </si>
  <si>
    <t>2 reminders in February</t>
  </si>
  <si>
    <t>Prepare materials for distribution: 
Registration form link
Agenda
Poster session information
Membership activities
Include link to share LinkedIn post in confirmation email of registration</t>
  </si>
  <si>
    <t>Dec. Board Meeting</t>
  </si>
  <si>
    <t>168 days (6 months) before meeting</t>
  </si>
  <si>
    <t>Send details to Chemical Watch (Media Sponsor), CHCS, AIHA and other alliances for distribution of meeting information</t>
  </si>
  <si>
    <t>35 days (5 weeks) before
meeting</t>
  </si>
  <si>
    <t>Send e-mail blast reminder
Focus - hotel registration deadline</t>
  </si>
  <si>
    <t>One week prior to hotel cut-off date</t>
  </si>
  <si>
    <t>Term begins April 1; Board to see slate at December Board meeting; Obtain bios/photos in Jan; send ballot in Feb, with Feb 28 deadline; tabulate results in March; announce results to Board at March Board meeting;  and post results in March newsletter</t>
  </si>
  <si>
    <t>make sure deadline to submit accommodates time to review/accept and still register at the early bird rate</t>
  </si>
  <si>
    <t>Send e-mail blast reminder
FOCUS: early bird registration deadline</t>
  </si>
  <si>
    <t>Send e-mail blast reminder
Focus: Networking, Membership Dinners and travel info</t>
  </si>
  <si>
    <t>Send e-mail blast reminder
Focus: Program</t>
  </si>
  <si>
    <t>Review Nominating Committee membership and fill vacancies as needed; send call for candidates</t>
  </si>
  <si>
    <t>Send e-mail blast reminder
Focus: Networking Opportunities, Social Media, Awards, App/Events access</t>
  </si>
  <si>
    <t>45 days before membership expiration</t>
  </si>
  <si>
    <t>Send Email to PDC Awardees</t>
  </si>
  <si>
    <t>PDC</t>
  </si>
  <si>
    <t>Make Travel Arrangements for PDC Instructors</t>
  </si>
  <si>
    <t>Make Travel Arrangements for Meeting Speakers</t>
  </si>
  <si>
    <t>Send Call for Program Abstracts - Due April 5</t>
  </si>
  <si>
    <t>Expense Reports Due</t>
  </si>
  <si>
    <t>Treasurer</t>
  </si>
  <si>
    <t>15 days before membership expiration</t>
  </si>
  <si>
    <t>Send reminder - membership has lapsed</t>
  </si>
  <si>
    <t>15 days after membership expiration</t>
  </si>
  <si>
    <t>30 days after membership expiration</t>
  </si>
  <si>
    <t>Following Annual Meeting</t>
  </si>
  <si>
    <t>see above</t>
  </si>
  <si>
    <t>Responsible</t>
  </si>
  <si>
    <t>Accountable</t>
  </si>
  <si>
    <t>Consulted</t>
  </si>
  <si>
    <t>Informed</t>
  </si>
  <si>
    <t>Review membership rates</t>
  </si>
  <si>
    <t>Treasurer/Finance Committee</t>
  </si>
  <si>
    <t>Board</t>
  </si>
  <si>
    <t>Revise membership rates</t>
  </si>
  <si>
    <t>Membership</t>
  </si>
  <si>
    <t>Officers</t>
  </si>
  <si>
    <t>Membership and Course Finances Year End Timeline</t>
  </si>
  <si>
    <t>Review PDC rates</t>
  </si>
  <si>
    <t>PDC Chair</t>
  </si>
  <si>
    <t>Revise PDC rates</t>
  </si>
  <si>
    <t>first quarter of calendar year</t>
  </si>
  <si>
    <t>Board and Committee Chairs</t>
  </si>
  <si>
    <t>Administrator with support from Marketing Partner, e.g., A Media Marketing in 2024</t>
  </si>
  <si>
    <t>Program Committee Liaison</t>
  </si>
  <si>
    <t>Program Committee Chair with support from Administrator</t>
  </si>
  <si>
    <t>Program Committee</t>
  </si>
  <si>
    <t>Poster Committee Liaison</t>
  </si>
  <si>
    <t>Poster Committee Chair with support from Administrator</t>
  </si>
  <si>
    <t>Poster Committee</t>
  </si>
  <si>
    <t>PDC Liaison</t>
  </si>
  <si>
    <t>PDC Chair with support from Administrator</t>
  </si>
  <si>
    <t>Member Engagement Liaison</t>
  </si>
  <si>
    <t>Member Engagement Committee</t>
  </si>
  <si>
    <t>PDC Committee</t>
  </si>
  <si>
    <t>Early Bird Registration Deadline email blast</t>
  </si>
  <si>
    <t>Arrangements Committee</t>
  </si>
  <si>
    <t xml:space="preserve">Communicate PDC Headcounts to Board for decision making on holding all courses </t>
  </si>
  <si>
    <t>Exhibit, Poster, Arrangements Committees</t>
  </si>
  <si>
    <t>Member Engagements Chair</t>
  </si>
  <si>
    <t>Arrangements Liaison</t>
  </si>
  <si>
    <t>Arrangements Chair</t>
  </si>
  <si>
    <t>Program Committee Chair</t>
  </si>
  <si>
    <t>Submit final program agenda, bios, and presentation handouts to Board</t>
  </si>
  <si>
    <t>Program Chair with support from Administrator</t>
  </si>
  <si>
    <t>Committee Liaisons</t>
  </si>
  <si>
    <t>Committee Chairs and
Officers</t>
  </si>
  <si>
    <t>Board Chair</t>
  </si>
  <si>
    <t>Board Chair and Administrator</t>
  </si>
  <si>
    <t>Submit committee and officer reports to Board Chair and Administrator</t>
  </si>
  <si>
    <t>Send e-mail blast reminder
Focus: Event Page</t>
  </si>
  <si>
    <t>Nominating Liaison</t>
  </si>
  <si>
    <t>Nominating Chair</t>
  </si>
  <si>
    <t>Nominating Committee</t>
  </si>
  <si>
    <t>PDC and Program Chairs</t>
  </si>
  <si>
    <t xml:space="preserve">Board  </t>
  </si>
  <si>
    <t>Board and Member Engagement Committee</t>
  </si>
  <si>
    <t>Nominating Chair with support from Administrator</t>
  </si>
  <si>
    <t>President and Nominating Chair</t>
  </si>
  <si>
    <t>Program, Poster, Member Engagement, Arrangements Committees</t>
  </si>
  <si>
    <t>Alliance Chair</t>
  </si>
  <si>
    <t>Alliance Chair with support from Administrator</t>
  </si>
  <si>
    <t>Hard Deadline - suggest that SCHC will not be able to support requests that come in after deadline</t>
  </si>
  <si>
    <t>Hard Deadline - suggest that SCHC will not be able to support requests that come in after deadline, particularly for handouts</t>
  </si>
  <si>
    <t>HARD DEADLINE</t>
  </si>
  <si>
    <t>Final Date for Hotel Reservations (after this date rooms no longer held for SCHC)</t>
  </si>
  <si>
    <t>EVERYONE</t>
  </si>
  <si>
    <t>Cancellation (25% lost room profit)</t>
  </si>
  <si>
    <t>HARD DATE</t>
  </si>
  <si>
    <t>Cancellation (40% lost room profit)</t>
  </si>
  <si>
    <t>Cancellation (60% lost room profit and 50% loss of F&amp;B)</t>
  </si>
  <si>
    <t>Final written confirmation of banquet services due to hotel. Final headcounts for courses, and meeting are needed prior to ensure written order is complete.</t>
  </si>
  <si>
    <t>30 days after conclusion of meeting</t>
  </si>
  <si>
    <t>Hard date - after 30 days SCHC reserves the right not to reimburse</t>
  </si>
  <si>
    <t>for following year's meeting
Hard date</t>
  </si>
  <si>
    <t xml:space="preserve">Notice of election ballot
</t>
  </si>
  <si>
    <t>Send REMINDERS - Call for Program Abstracts - Due  March 29</t>
  </si>
  <si>
    <t>Finalize Awards to be presented - PDC Awards, Lifetime Achievement, Outstanding Service, Outstanding Volunteers</t>
  </si>
  <si>
    <t>49 days (7 weeks) before meeting</t>
  </si>
  <si>
    <t>Review registration rate for Annual Meeting</t>
  </si>
  <si>
    <t>Revise registration rates for Annual Meeting</t>
  </si>
  <si>
    <t>HARD DATE for President or Treasurer to make motion to Board</t>
  </si>
  <si>
    <t>Prepare exhibitor and sponsorship forms</t>
  </si>
  <si>
    <t>Exhibits Liaison</t>
  </si>
  <si>
    <t>Exhibits Chair</t>
  </si>
  <si>
    <t>Exhibits Committee</t>
  </si>
  <si>
    <t>February Board Meeting</t>
  </si>
  <si>
    <t>Send exhibitor and sponsorship email blast with link to forms</t>
  </si>
  <si>
    <t>Exhibits Chair with support from Administrator</t>
  </si>
  <si>
    <t>Inform presenters their posters have been accepted</t>
  </si>
  <si>
    <t>Posters Liaison</t>
  </si>
  <si>
    <t xml:space="preserve">Poster Committee Chair  </t>
  </si>
  <si>
    <t>Category</t>
  </si>
  <si>
    <t>82 days (10 weeks) before meeting</t>
  </si>
  <si>
    <t>New Term Starts</t>
  </si>
  <si>
    <t>revised April 2024</t>
  </si>
  <si>
    <t>Deadline to submit Poster Abstracts</t>
  </si>
  <si>
    <t>Send Call for Poster Abstracts - deadline to submit is below (must allow time to review and then allow individuals to register at early bird rate and get in before hotel cut-off)</t>
  </si>
  <si>
    <t>Parties involved</t>
  </si>
  <si>
    <t>President, Treasurer/Finance Committee, Board  , Membership</t>
  </si>
  <si>
    <t>Board, PDC Chair, PDC, Board</t>
  </si>
  <si>
    <t>Nominating Liaison, Nominating Chair, President, Board Chair</t>
  </si>
  <si>
    <t>President, President, Board, Nominating Chair</t>
  </si>
  <si>
    <t>President, President, Officers, Board</t>
  </si>
  <si>
    <t>President, Administrator with support from Marketing Partner, e.g., A Media Marketing in 2024, Officers, Board</t>
  </si>
  <si>
    <t>Program Committee Liaison, Program Committee Chair with support from Administrator, Program Committee, Board</t>
  </si>
  <si>
    <t>Arrangements Liaison, Arrangements Chair, Board, Board</t>
  </si>
  <si>
    <t>Exhibits Liaison, Exhibits Chair, Exhibits Committee, Board</t>
  </si>
  <si>
    <t>Exhibits Liaison, Exhibits Chair with support from Administrator, Exhibits Committee, Board</t>
  </si>
  <si>
    <t xml:space="preserve">Treasurer, Treasurer/Finance Committee, Board, </t>
  </si>
  <si>
    <t>President, Treasurer/Finance Committee, Board, Membership</t>
  </si>
  <si>
    <t>Poster Committee Liaison, Poster Committee Chair with support from Administrator, Poster Committee, Board</t>
  </si>
  <si>
    <t>PDC Liaison, PDC Chair with support from Administrator, PDC, Board</t>
  </si>
  <si>
    <t>President, Administrator with support from Marketing Partner, e.g., A Media Marketing in 2024, Program, Poster, Member Engagement, Arrangements Committees, Board</t>
  </si>
  <si>
    <t>Alliance Chair, Alliance Chair with support from Administrator, Officers, Board</t>
  </si>
  <si>
    <t>PDC Liaison, PDC Chair with support from Administrator, PDC Committee, Board</t>
  </si>
  <si>
    <t>Administrator, Administrator with support from Marketing Partner, e.g., A Media Marketing in 2024, Exhibit, Poster, Arrangements Committees, President</t>
  </si>
  <si>
    <t>Administrator, Administrator with support from Marketing Partner, e.g., A Media Marketing in 2024, Arrangements Committee, President</t>
  </si>
  <si>
    <t>Posters Liaison, Poster Committee Chair  , Poster Committee, Board</t>
  </si>
  <si>
    <t>President, Administrator with support from Marketing Partner, e.g., A Media Marketing in 2024, , Board</t>
  </si>
  <si>
    <t>Administrator, Administrator with support from Marketing Partner, e.g., A Media Marketing in 2024, Program Committee, President</t>
  </si>
  <si>
    <t>PDC Liaison, PDC Chair, PDC Committee, Board</t>
  </si>
  <si>
    <t>Member Engagement Liaison, Member Engagements Chair, Member Engagement Committee, Board</t>
  </si>
  <si>
    <t>Administrator, Administrator with support from Marketing Partner, e.g., A Media Marketing in 2024, Member Engagement Committee, President</t>
  </si>
  <si>
    <t>Program Committee Liaison, Program Committee Chair, Program Committee, Board</t>
  </si>
  <si>
    <t>PDC Liaison, PDC Chair, PDC, Board</t>
  </si>
  <si>
    <t>PDC Liaison, PDC Chair with support from Administrator, PDC, Administrator</t>
  </si>
  <si>
    <t>Program Committee Liaison, Program Chair with support from Administrator, Program Committee, Administrator</t>
  </si>
  <si>
    <t>PDC Liaison, PDC Chair, PDC, Administrator</t>
  </si>
  <si>
    <t>Administrator, Arrangements Chair, Board, Board</t>
  </si>
  <si>
    <t>Arrangements Liaison, Arrangements Chair, EVERYONE, EVERYONE</t>
  </si>
  <si>
    <t>Committee Liaisons, Committee Chairs and
Officers, , Board Chair and Administrator</t>
  </si>
  <si>
    <t>Administrator, Administrator with support from Marketing Partner, e.g., A Media Marketing in 2024, , President</t>
  </si>
  <si>
    <t>Nominating Liaison, Nominating Chair, Nominating Committee, President</t>
  </si>
  <si>
    <t>Treasurer, PDC and Program Chairs, , Administrator</t>
  </si>
  <si>
    <t>Treasurer, Treasurer/Finance Committee, Board and Member Engagement Committee</t>
  </si>
  <si>
    <t xml:space="preserve">Treasurer, Administrator, Board  </t>
  </si>
  <si>
    <t>Administrator, Administrator</t>
  </si>
  <si>
    <t>Administrator, Board and Committee Chairs</t>
  </si>
  <si>
    <t>PDC Chair, PDC</t>
  </si>
  <si>
    <t>Nominating Liaison, Nominating Chair with support from Administrator, President</t>
  </si>
  <si>
    <t>Administrator, Administrator, President and Nominating Chair</t>
  </si>
  <si>
    <t>Member Engagement Chair</t>
  </si>
  <si>
    <t>Member Engagement Liaison, Member Engagement Chair, Member Engagement Committee, Board</t>
  </si>
  <si>
    <t>Administrator, Administrator with support from Marketing Partner, e.g., A Media Marketing in 2024, Board</t>
  </si>
  <si>
    <t>PDC Liaison, PDC Chair , PDC Committee, Board</t>
  </si>
  <si>
    <t>Professional Development Committee</t>
  </si>
  <si>
    <t>Arrangements Liaison, Arrangements Chair, Professional Development Commitee, President</t>
  </si>
  <si>
    <t>Early Bird registration Deadline</t>
  </si>
  <si>
    <r>
      <t xml:space="preserve">Send Election Ballot - Election deadline is </t>
    </r>
    <r>
      <rPr>
        <b/>
        <sz val="8"/>
        <rFont val="Calibri"/>
        <family val="2"/>
      </rPr>
      <t xml:space="preserve">the last day of </t>
    </r>
    <r>
      <rPr>
        <sz val="8"/>
        <rFont val="Calibri"/>
        <family val="2"/>
      </rPr>
      <t>February</t>
    </r>
  </si>
  <si>
    <r>
      <t xml:space="preserve">Approx. 8 weeks before
</t>
    </r>
    <r>
      <rPr>
        <b/>
        <sz val="8"/>
        <color indexed="8"/>
        <rFont val="Calibri"/>
        <family val="2"/>
      </rPr>
      <t>April 1 Term</t>
    </r>
  </si>
  <si>
    <r>
      <t xml:space="preserve">Send "Hold the Date" e-mail blast  for </t>
    </r>
    <r>
      <rPr>
        <b/>
        <sz val="8"/>
        <rFont val="Calibri"/>
        <family val="2"/>
      </rPr>
      <t>Annual Meeting</t>
    </r>
    <r>
      <rPr>
        <sz val="8"/>
        <rFont val="Calibri"/>
        <family val="2"/>
      </rPr>
      <t xml:space="preserve"> combined with Membership Renewal </t>
    </r>
  </si>
  <si>
    <r>
      <t xml:space="preserve">Final registration Deadline - </t>
    </r>
    <r>
      <rPr>
        <sz val="8"/>
        <color rgb="FFFF0000"/>
        <rFont val="Calibri"/>
        <family val="2"/>
      </rPr>
      <t>No registration is accepted after this date.</t>
    </r>
  </si>
  <si>
    <r>
      <t xml:space="preserve">HARD DATE - </t>
    </r>
    <r>
      <rPr>
        <b/>
        <sz val="8"/>
        <color rgb="FFFF0000"/>
        <rFont val="Calibri"/>
        <family val="2"/>
      </rPr>
      <t>No registration is accepted after this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</si>
</sst>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9F0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7" borderId="0" xfId="0" applyFont="1" applyFill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6" borderId="0" xfId="0" applyFont="1" applyFill="1" applyAlignment="1">
      <alignment horizontal="right" wrapText="1"/>
    </xf>
    <xf numFmtId="164" fontId="3" fillId="6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3" fillId="4" borderId="0" xfId="0" applyNumberFormat="1" applyFont="1" applyFill="1" applyAlignment="1">
      <alignment horizontal="left" vertical="top" wrapText="1"/>
    </xf>
    <xf numFmtId="164" fontId="14" fillId="4" borderId="0" xfId="0" applyNumberFormat="1" applyFont="1" applyFill="1" applyAlignment="1">
      <alignment horizontal="right" vertical="center" wrapText="1"/>
    </xf>
    <xf numFmtId="165" fontId="3" fillId="4" borderId="0" xfId="0" applyNumberFormat="1" applyFont="1" applyFill="1" applyAlignment="1">
      <alignment horizontal="center" wrapText="1"/>
    </xf>
    <xf numFmtId="164" fontId="13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F0A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th Dederick" id="{7AFC0097-FB10-459C-BFBB-0FB1B1596CA9}" userId="S::Beth.Dederick@erm.com::20b25665-e0ee-4aa1-b787-c12c00483da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4" dT="2023-12-15T14:52:39.83" personId="{7AFC0097-FB10-459C-BFBB-0FB1B1596CA9}" id="{A2E218C8-7709-47C4-8F22-00A246060A35}">
    <text>Atanu and Karin, can you add what actions need to be taken and suggestion the RACI for each?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6"/>
  <sheetViews>
    <sheetView tabSelected="1" zoomScaleNormal="100" workbookViewId="0">
      <pane ySplit="1" topLeftCell="A2" activePane="bottomLeft" state="frozen"/>
      <selection pane="bottomLeft" activeCell="G7" sqref="G7"/>
    </sheetView>
  </sheetViews>
  <sheetFormatPr defaultColWidth="27.7109375" defaultRowHeight="11.25" x14ac:dyDescent="0.2"/>
  <cols>
    <col min="1" max="1" width="19.85546875" style="4" customWidth="1"/>
    <col min="2" max="2" width="18.140625" style="4" customWidth="1"/>
    <col min="3" max="3" width="13" style="4" customWidth="1"/>
    <col min="4" max="4" width="14.42578125" style="4" customWidth="1"/>
    <col min="5" max="5" width="13.28515625" style="4" customWidth="1"/>
    <col min="6" max="6" width="14" style="4" customWidth="1"/>
    <col min="7" max="7" width="27.7109375" style="4"/>
    <col min="8" max="8" width="19.7109375" style="4" customWidth="1"/>
    <col min="9" max="9" width="11.7109375" style="27" customWidth="1"/>
    <col min="10" max="10" width="21.42578125" style="27" customWidth="1"/>
    <col min="11" max="16384" width="27.7109375" style="4"/>
  </cols>
  <sheetData>
    <row r="1" spans="1:16" x14ac:dyDescent="0.2">
      <c r="A1" s="1" t="s">
        <v>153</v>
      </c>
      <c r="B1" s="1" t="s">
        <v>5</v>
      </c>
      <c r="C1" s="1" t="s">
        <v>69</v>
      </c>
      <c r="D1" s="1" t="s">
        <v>68</v>
      </c>
      <c r="E1" s="1" t="s">
        <v>70</v>
      </c>
      <c r="F1" s="1" t="s">
        <v>71</v>
      </c>
      <c r="G1" s="1" t="s">
        <v>159</v>
      </c>
      <c r="H1" s="1" t="s">
        <v>1</v>
      </c>
      <c r="I1" s="2">
        <v>2024</v>
      </c>
      <c r="J1" s="3" t="s">
        <v>156</v>
      </c>
      <c r="L1" s="5"/>
      <c r="M1" s="5"/>
      <c r="N1" s="5"/>
      <c r="O1" s="5"/>
      <c r="P1" s="5"/>
    </row>
    <row r="2" spans="1:16" ht="33.75" x14ac:dyDescent="0.2">
      <c r="A2" s="6" t="s">
        <v>78</v>
      </c>
      <c r="B2" s="7" t="s">
        <v>72</v>
      </c>
      <c r="C2" s="7" t="s">
        <v>61</v>
      </c>
      <c r="D2" s="7" t="s">
        <v>73</v>
      </c>
      <c r="E2" s="7" t="s">
        <v>117</v>
      </c>
      <c r="F2" s="7"/>
      <c r="G2" s="7" t="s">
        <v>196</v>
      </c>
      <c r="H2" s="8"/>
      <c r="I2" s="9">
        <v>45139</v>
      </c>
      <c r="J2" s="10" t="s">
        <v>129</v>
      </c>
      <c r="K2" s="11"/>
    </row>
    <row r="3" spans="1:16" ht="22.5" x14ac:dyDescent="0.2">
      <c r="A3" s="6" t="s">
        <v>78</v>
      </c>
      <c r="B3" s="7" t="s">
        <v>75</v>
      </c>
      <c r="C3" s="7" t="s">
        <v>0</v>
      </c>
      <c r="D3" s="7" t="s">
        <v>73</v>
      </c>
      <c r="E3" s="7" t="s">
        <v>116</v>
      </c>
      <c r="F3" s="7" t="s">
        <v>76</v>
      </c>
      <c r="G3" s="7" t="s">
        <v>160</v>
      </c>
      <c r="H3" s="8"/>
      <c r="I3" s="9">
        <v>45200</v>
      </c>
      <c r="J3" s="10" t="s">
        <v>142</v>
      </c>
      <c r="K3" s="11"/>
    </row>
    <row r="4" spans="1:16" ht="61.5" customHeight="1" x14ac:dyDescent="0.2">
      <c r="A4" s="6" t="s">
        <v>78</v>
      </c>
      <c r="B4" s="7" t="s">
        <v>33</v>
      </c>
      <c r="C4" s="7" t="s">
        <v>61</v>
      </c>
      <c r="D4" s="7" t="s">
        <v>6</v>
      </c>
      <c r="E4" s="7"/>
      <c r="F4" s="7" t="s">
        <v>116</v>
      </c>
      <c r="G4" s="7" t="s">
        <v>197</v>
      </c>
      <c r="H4" s="7" t="s">
        <v>3</v>
      </c>
      <c r="I4" s="9">
        <f>I12-60</f>
        <v>45231</v>
      </c>
      <c r="J4" s="9"/>
    </row>
    <row r="5" spans="1:16" ht="22.5" x14ac:dyDescent="0.2">
      <c r="A5" s="6" t="s">
        <v>78</v>
      </c>
      <c r="B5" s="7" t="s">
        <v>10</v>
      </c>
      <c r="C5" s="7" t="s">
        <v>6</v>
      </c>
      <c r="D5" s="7" t="s">
        <v>6</v>
      </c>
      <c r="E5" s="7"/>
      <c r="F5" s="7"/>
      <c r="G5" s="7" t="s">
        <v>198</v>
      </c>
      <c r="H5" s="7" t="s">
        <v>54</v>
      </c>
      <c r="I5" s="9">
        <f>I12-45</f>
        <v>45246</v>
      </c>
      <c r="J5" s="9"/>
    </row>
    <row r="6" spans="1:16" ht="22.5" x14ac:dyDescent="0.2">
      <c r="A6" s="6" t="s">
        <v>78</v>
      </c>
      <c r="B6" s="7" t="s">
        <v>10</v>
      </c>
      <c r="C6" s="7" t="s">
        <v>6</v>
      </c>
      <c r="D6" s="7" t="s">
        <v>6</v>
      </c>
      <c r="E6" s="7"/>
      <c r="F6" s="7"/>
      <c r="G6" s="7" t="s">
        <v>198</v>
      </c>
      <c r="H6" s="7" t="s">
        <v>2</v>
      </c>
      <c r="I6" s="9">
        <f>I12-30</f>
        <v>45261</v>
      </c>
      <c r="J6" s="9"/>
    </row>
    <row r="7" spans="1:16" ht="22.5" x14ac:dyDescent="0.2">
      <c r="A7" s="6" t="s">
        <v>78</v>
      </c>
      <c r="B7" s="7" t="s">
        <v>10</v>
      </c>
      <c r="C7" s="7" t="s">
        <v>6</v>
      </c>
      <c r="D7" s="7" t="s">
        <v>6</v>
      </c>
      <c r="E7" s="7"/>
      <c r="F7" s="7"/>
      <c r="G7" s="7" t="s">
        <v>198</v>
      </c>
      <c r="H7" s="7" t="s">
        <v>62</v>
      </c>
      <c r="I7" s="9">
        <f>I12-15</f>
        <v>45276</v>
      </c>
      <c r="J7" s="9"/>
    </row>
    <row r="8" spans="1:16" ht="22.5" x14ac:dyDescent="0.2">
      <c r="A8" s="6" t="s">
        <v>78</v>
      </c>
      <c r="B8" s="7" t="s">
        <v>63</v>
      </c>
      <c r="C8" s="7" t="s">
        <v>6</v>
      </c>
      <c r="D8" s="7"/>
      <c r="E8" s="7"/>
      <c r="F8" s="7" t="s">
        <v>83</v>
      </c>
      <c r="G8" s="7" t="s">
        <v>199</v>
      </c>
      <c r="H8" s="7" t="s">
        <v>64</v>
      </c>
      <c r="I8" s="9">
        <f>I12+15</f>
        <v>45306</v>
      </c>
      <c r="J8" s="9"/>
    </row>
    <row r="9" spans="1:16" ht="22.5" x14ac:dyDescent="0.2">
      <c r="A9" s="6" t="s">
        <v>78</v>
      </c>
      <c r="B9" s="7" t="s">
        <v>63</v>
      </c>
      <c r="C9" s="7" t="s">
        <v>6</v>
      </c>
      <c r="D9" s="7"/>
      <c r="E9" s="7"/>
      <c r="F9" s="7" t="s">
        <v>83</v>
      </c>
      <c r="G9" s="7" t="s">
        <v>199</v>
      </c>
      <c r="H9" s="7" t="s">
        <v>65</v>
      </c>
      <c r="I9" s="9">
        <f>I12+30</f>
        <v>45321</v>
      </c>
      <c r="J9" s="9"/>
    </row>
    <row r="10" spans="1:16" s="13" customFormat="1" ht="22.5" x14ac:dyDescent="0.2">
      <c r="A10" s="6" t="s">
        <v>78</v>
      </c>
      <c r="B10" s="7" t="s">
        <v>79</v>
      </c>
      <c r="C10" s="7" t="s">
        <v>80</v>
      </c>
      <c r="D10" s="7" t="s">
        <v>56</v>
      </c>
      <c r="E10" s="7"/>
      <c r="F10" s="7"/>
      <c r="G10" s="7" t="s">
        <v>200</v>
      </c>
      <c r="H10" s="7" t="s">
        <v>82</v>
      </c>
      <c r="I10" s="9">
        <v>45321</v>
      </c>
      <c r="J10" s="12" t="s">
        <v>129</v>
      </c>
    </row>
    <row r="11" spans="1:16" s="13" customFormat="1" ht="22.5" x14ac:dyDescent="0.2">
      <c r="A11" s="6" t="s">
        <v>78</v>
      </c>
      <c r="B11" s="7" t="s">
        <v>81</v>
      </c>
      <c r="C11" s="7" t="s">
        <v>74</v>
      </c>
      <c r="D11" s="7" t="s">
        <v>80</v>
      </c>
      <c r="E11" s="7" t="s">
        <v>56</v>
      </c>
      <c r="F11" s="7" t="s">
        <v>74</v>
      </c>
      <c r="G11" s="7" t="s">
        <v>161</v>
      </c>
      <c r="H11" s="7" t="s">
        <v>82</v>
      </c>
      <c r="I11" s="9">
        <v>45350</v>
      </c>
      <c r="J11" s="12" t="s">
        <v>129</v>
      </c>
    </row>
    <row r="12" spans="1:16" ht="22.5" x14ac:dyDescent="0.2">
      <c r="A12" s="6" t="s">
        <v>78</v>
      </c>
      <c r="B12" s="14" t="s">
        <v>20</v>
      </c>
      <c r="C12" s="14"/>
      <c r="D12" s="14"/>
      <c r="E12" s="14"/>
      <c r="F12" s="14"/>
      <c r="G12" s="14"/>
      <c r="H12" s="14"/>
      <c r="I12" s="15">
        <v>45291</v>
      </c>
      <c r="J12" s="16"/>
    </row>
    <row r="13" spans="1:16" ht="57.75" customHeight="1" x14ac:dyDescent="0.2">
      <c r="A13" s="6" t="s">
        <v>36</v>
      </c>
      <c r="B13" s="7" t="s">
        <v>37</v>
      </c>
      <c r="C13" s="7" t="s">
        <v>112</v>
      </c>
      <c r="D13" s="17" t="s">
        <v>113</v>
      </c>
      <c r="E13" s="7" t="s">
        <v>0</v>
      </c>
      <c r="F13" s="7" t="s">
        <v>108</v>
      </c>
      <c r="G13" s="7" t="s">
        <v>162</v>
      </c>
      <c r="H13" s="7" t="s">
        <v>41</v>
      </c>
      <c r="I13" s="9">
        <v>45281</v>
      </c>
      <c r="J13" s="9" t="s">
        <v>16</v>
      </c>
      <c r="K13" s="4" t="s">
        <v>47</v>
      </c>
    </row>
    <row r="14" spans="1:16" ht="81.95" customHeight="1" x14ac:dyDescent="0.2">
      <c r="A14" s="6" t="s">
        <v>36</v>
      </c>
      <c r="B14" s="18" t="s">
        <v>136</v>
      </c>
      <c r="C14" s="7" t="s">
        <v>0</v>
      </c>
      <c r="D14" s="17" t="s">
        <v>0</v>
      </c>
      <c r="E14" s="7" t="s">
        <v>74</v>
      </c>
      <c r="F14" s="7" t="s">
        <v>113</v>
      </c>
      <c r="G14" s="7" t="s">
        <v>163</v>
      </c>
      <c r="H14" s="7"/>
      <c r="I14" s="9">
        <v>45281</v>
      </c>
      <c r="J14" s="9" t="s">
        <v>16</v>
      </c>
    </row>
    <row r="15" spans="1:16" ht="33.75" x14ac:dyDescent="0.2">
      <c r="A15" s="6" t="s">
        <v>36</v>
      </c>
      <c r="B15" s="18" t="s">
        <v>210</v>
      </c>
      <c r="C15" s="7" t="s">
        <v>112</v>
      </c>
      <c r="D15" s="7" t="s">
        <v>118</v>
      </c>
      <c r="E15" s="7"/>
      <c r="F15" s="7" t="s">
        <v>0</v>
      </c>
      <c r="G15" s="7" t="s">
        <v>201</v>
      </c>
      <c r="H15" s="7" t="s">
        <v>211</v>
      </c>
      <c r="I15" s="9">
        <v>45323</v>
      </c>
      <c r="J15" s="9" t="s">
        <v>16</v>
      </c>
    </row>
    <row r="16" spans="1:16" ht="22.5" x14ac:dyDescent="0.2">
      <c r="A16" s="6" t="s">
        <v>36</v>
      </c>
      <c r="B16" s="7" t="s">
        <v>11</v>
      </c>
      <c r="C16" s="7" t="s">
        <v>6</v>
      </c>
      <c r="D16" s="7" t="s">
        <v>6</v>
      </c>
      <c r="E16" s="7"/>
      <c r="F16" s="7" t="s">
        <v>119</v>
      </c>
      <c r="G16" s="7" t="s">
        <v>202</v>
      </c>
      <c r="H16" s="7" t="s">
        <v>14</v>
      </c>
      <c r="I16" s="19" t="s">
        <v>39</v>
      </c>
      <c r="J16" s="9"/>
      <c r="L16" s="20"/>
      <c r="M16" s="20"/>
      <c r="N16" s="20"/>
      <c r="O16" s="20"/>
      <c r="P16" s="20"/>
    </row>
    <row r="17" spans="1:16" ht="15" customHeight="1" x14ac:dyDescent="0.2">
      <c r="A17" s="6" t="s">
        <v>36</v>
      </c>
      <c r="B17" s="21" t="s">
        <v>155</v>
      </c>
      <c r="C17" s="22"/>
      <c r="D17" s="22"/>
      <c r="E17" s="22"/>
      <c r="F17" s="22"/>
      <c r="G17" s="22"/>
      <c r="H17" s="22"/>
      <c r="I17" s="23">
        <v>45017</v>
      </c>
      <c r="J17" s="23">
        <v>45017</v>
      </c>
      <c r="K17" s="11"/>
      <c r="L17" s="20"/>
      <c r="M17" s="20"/>
      <c r="N17" s="20"/>
    </row>
    <row r="18" spans="1:16" ht="22.5" x14ac:dyDescent="0.2">
      <c r="A18" s="6" t="s">
        <v>15</v>
      </c>
      <c r="B18" s="7" t="s">
        <v>38</v>
      </c>
      <c r="C18" s="7" t="s">
        <v>0</v>
      </c>
      <c r="D18" s="7" t="s">
        <v>0</v>
      </c>
      <c r="E18" s="7" t="s">
        <v>77</v>
      </c>
      <c r="F18" s="7" t="s">
        <v>74</v>
      </c>
      <c r="G18" s="7" t="s">
        <v>164</v>
      </c>
      <c r="H18" s="7"/>
      <c r="I18" s="19">
        <v>45231</v>
      </c>
      <c r="J18" s="9" t="s">
        <v>135</v>
      </c>
      <c r="L18" s="20"/>
      <c r="M18" s="20"/>
      <c r="N18" s="20"/>
      <c r="O18" s="20"/>
      <c r="P18" s="20"/>
    </row>
    <row r="19" spans="1:16" ht="45" x14ac:dyDescent="0.2">
      <c r="A19" s="6" t="s">
        <v>15</v>
      </c>
      <c r="B19" s="18" t="s">
        <v>212</v>
      </c>
      <c r="C19" s="18" t="s">
        <v>0</v>
      </c>
      <c r="D19" s="18" t="s">
        <v>84</v>
      </c>
      <c r="E19" s="24" t="s">
        <v>77</v>
      </c>
      <c r="F19" s="18" t="s">
        <v>74</v>
      </c>
      <c r="G19" s="7" t="s">
        <v>165</v>
      </c>
      <c r="H19" s="18" t="s">
        <v>66</v>
      </c>
      <c r="I19" s="25">
        <v>45245</v>
      </c>
      <c r="J19" s="26" t="s">
        <v>16</v>
      </c>
      <c r="L19" s="20"/>
      <c r="M19" s="20"/>
      <c r="N19" s="20"/>
    </row>
    <row r="20" spans="1:16" ht="45" x14ac:dyDescent="0.2">
      <c r="A20" s="6" t="s">
        <v>15</v>
      </c>
      <c r="B20" s="18" t="s">
        <v>59</v>
      </c>
      <c r="C20" s="18" t="s">
        <v>85</v>
      </c>
      <c r="D20" s="18" t="s">
        <v>86</v>
      </c>
      <c r="E20" s="18" t="s">
        <v>87</v>
      </c>
      <c r="F20" s="18" t="s">
        <v>74</v>
      </c>
      <c r="G20" s="7" t="s">
        <v>166</v>
      </c>
      <c r="H20" s="18"/>
      <c r="I20" s="25">
        <v>45265</v>
      </c>
      <c r="J20" s="25" t="s">
        <v>16</v>
      </c>
      <c r="L20" s="20"/>
      <c r="M20" s="20"/>
      <c r="N20" s="20"/>
      <c r="O20" s="20"/>
      <c r="P20" s="20"/>
    </row>
    <row r="21" spans="1:16" ht="22.5" x14ac:dyDescent="0.2">
      <c r="A21" s="6" t="s">
        <v>15</v>
      </c>
      <c r="B21" s="18" t="s">
        <v>128</v>
      </c>
      <c r="C21" s="18" t="s">
        <v>101</v>
      </c>
      <c r="D21" s="18" t="s">
        <v>102</v>
      </c>
      <c r="E21" s="18" t="s">
        <v>74</v>
      </c>
      <c r="F21" s="18" t="s">
        <v>74</v>
      </c>
      <c r="G21" s="7" t="s">
        <v>167</v>
      </c>
      <c r="H21" s="18"/>
      <c r="I21" s="25">
        <v>45280</v>
      </c>
      <c r="J21" s="25" t="s">
        <v>129</v>
      </c>
      <c r="L21" s="20"/>
      <c r="M21" s="20"/>
      <c r="N21" s="20"/>
      <c r="O21" s="20"/>
      <c r="P21" s="20"/>
    </row>
    <row r="22" spans="1:16" ht="22.5" x14ac:dyDescent="0.2">
      <c r="A22" s="6" t="s">
        <v>15</v>
      </c>
      <c r="B22" s="18" t="s">
        <v>143</v>
      </c>
      <c r="C22" s="18" t="s">
        <v>144</v>
      </c>
      <c r="D22" s="18" t="s">
        <v>145</v>
      </c>
      <c r="E22" s="18" t="s">
        <v>146</v>
      </c>
      <c r="F22" s="18" t="s">
        <v>74</v>
      </c>
      <c r="G22" s="7" t="s">
        <v>168</v>
      </c>
      <c r="H22" s="18"/>
      <c r="I22" s="25" t="s">
        <v>147</v>
      </c>
      <c r="J22" s="25"/>
      <c r="L22" s="20"/>
      <c r="M22" s="20"/>
      <c r="N22" s="20"/>
      <c r="O22" s="20"/>
      <c r="P22" s="20"/>
    </row>
    <row r="23" spans="1:16" ht="33.75" x14ac:dyDescent="0.2">
      <c r="A23" s="6" t="s">
        <v>15</v>
      </c>
      <c r="B23" s="18" t="s">
        <v>148</v>
      </c>
      <c r="C23" s="18" t="s">
        <v>144</v>
      </c>
      <c r="D23" s="18" t="s">
        <v>149</v>
      </c>
      <c r="E23" s="18" t="s">
        <v>146</v>
      </c>
      <c r="F23" s="18" t="s">
        <v>74</v>
      </c>
      <c r="G23" s="7" t="s">
        <v>169</v>
      </c>
      <c r="H23" s="18"/>
      <c r="I23" s="25">
        <v>45350</v>
      </c>
      <c r="J23" s="25"/>
      <c r="L23" s="20"/>
      <c r="M23" s="20"/>
      <c r="N23" s="20"/>
      <c r="O23" s="20"/>
      <c r="P23" s="20"/>
    </row>
    <row r="24" spans="1:16" ht="45" x14ac:dyDescent="0.2">
      <c r="A24" s="6" t="s">
        <v>15</v>
      </c>
      <c r="B24" s="18" t="s">
        <v>137</v>
      </c>
      <c r="C24" s="18" t="s">
        <v>85</v>
      </c>
      <c r="D24" s="18" t="s">
        <v>86</v>
      </c>
      <c r="E24" s="18" t="s">
        <v>87</v>
      </c>
      <c r="F24" s="18" t="s">
        <v>74</v>
      </c>
      <c r="G24" s="7" t="s">
        <v>166</v>
      </c>
      <c r="H24" s="18"/>
      <c r="I24" s="25">
        <v>45352</v>
      </c>
      <c r="J24" s="25" t="s">
        <v>16</v>
      </c>
      <c r="L24" s="20"/>
      <c r="M24" s="20"/>
      <c r="N24" s="20"/>
      <c r="O24" s="20"/>
      <c r="P24" s="20"/>
    </row>
    <row r="25" spans="1:16" ht="22.5" x14ac:dyDescent="0.2">
      <c r="A25" s="6" t="s">
        <v>15</v>
      </c>
      <c r="B25" s="7" t="s">
        <v>140</v>
      </c>
      <c r="C25" s="7" t="s">
        <v>61</v>
      </c>
      <c r="D25" s="7" t="s">
        <v>73</v>
      </c>
      <c r="E25" s="7" t="s">
        <v>74</v>
      </c>
      <c r="F25" s="7"/>
      <c r="G25" s="7" t="s">
        <v>170</v>
      </c>
      <c r="H25" s="7"/>
      <c r="I25" s="19">
        <v>45323</v>
      </c>
      <c r="J25" s="9"/>
      <c r="L25" s="20"/>
      <c r="M25" s="20"/>
      <c r="N25" s="20"/>
      <c r="O25" s="20"/>
      <c r="P25" s="20"/>
    </row>
    <row r="26" spans="1:16" ht="22.5" x14ac:dyDescent="0.2">
      <c r="A26" s="6" t="s">
        <v>15</v>
      </c>
      <c r="B26" s="7" t="s">
        <v>141</v>
      </c>
      <c r="C26" s="7" t="s">
        <v>0</v>
      </c>
      <c r="D26" s="7" t="s">
        <v>73</v>
      </c>
      <c r="E26" s="7" t="s">
        <v>74</v>
      </c>
      <c r="F26" s="7" t="s">
        <v>76</v>
      </c>
      <c r="G26" s="7" t="s">
        <v>171</v>
      </c>
      <c r="H26" s="8"/>
      <c r="I26" s="25">
        <v>45352</v>
      </c>
      <c r="J26" s="10" t="s">
        <v>142</v>
      </c>
      <c r="L26" s="20"/>
      <c r="M26" s="20"/>
      <c r="N26" s="20"/>
      <c r="O26" s="20"/>
      <c r="P26" s="20"/>
    </row>
    <row r="27" spans="1:16" ht="22.5" x14ac:dyDescent="0.2">
      <c r="A27" s="6" t="s">
        <v>15</v>
      </c>
      <c r="B27" s="18" t="s">
        <v>130</v>
      </c>
      <c r="C27" s="18" t="s">
        <v>101</v>
      </c>
      <c r="D27" s="18" t="s">
        <v>102</v>
      </c>
      <c r="E27" s="18" t="s">
        <v>74</v>
      </c>
      <c r="F27" s="18" t="s">
        <v>74</v>
      </c>
      <c r="G27" s="7" t="s">
        <v>167</v>
      </c>
      <c r="H27" s="18"/>
      <c r="I27" s="25">
        <v>45371</v>
      </c>
      <c r="J27" s="25" t="s">
        <v>129</v>
      </c>
      <c r="L27" s="20"/>
      <c r="M27" s="20"/>
      <c r="N27" s="20"/>
      <c r="O27" s="20"/>
      <c r="P27" s="20"/>
    </row>
    <row r="28" spans="1:16" ht="90" x14ac:dyDescent="0.2">
      <c r="A28" s="6" t="s">
        <v>15</v>
      </c>
      <c r="B28" s="18" t="s">
        <v>158</v>
      </c>
      <c r="C28" s="7" t="s">
        <v>88</v>
      </c>
      <c r="D28" s="7" t="s">
        <v>89</v>
      </c>
      <c r="E28" s="7" t="s">
        <v>90</v>
      </c>
      <c r="F28" s="7" t="s">
        <v>74</v>
      </c>
      <c r="G28" s="7" t="s">
        <v>172</v>
      </c>
      <c r="H28" s="7" t="s">
        <v>42</v>
      </c>
      <c r="I28" s="19">
        <f>I65-168</f>
        <v>45388</v>
      </c>
      <c r="J28" s="19" t="s">
        <v>48</v>
      </c>
      <c r="L28" s="20"/>
      <c r="M28" s="20"/>
      <c r="N28" s="20"/>
      <c r="O28" s="20"/>
      <c r="P28" s="20"/>
    </row>
    <row r="29" spans="1:16" ht="22.5" x14ac:dyDescent="0.2">
      <c r="A29" s="6" t="s">
        <v>15</v>
      </c>
      <c r="B29" s="7" t="s">
        <v>4</v>
      </c>
      <c r="C29" s="7" t="s">
        <v>91</v>
      </c>
      <c r="D29" s="7" t="s">
        <v>92</v>
      </c>
      <c r="E29" s="7" t="s">
        <v>56</v>
      </c>
      <c r="F29" s="24" t="s">
        <v>74</v>
      </c>
      <c r="G29" s="7" t="s">
        <v>173</v>
      </c>
      <c r="H29" s="7" t="s">
        <v>42</v>
      </c>
      <c r="I29" s="19">
        <f>I65-168</f>
        <v>45388</v>
      </c>
      <c r="J29" s="19"/>
      <c r="L29" s="20"/>
      <c r="M29" s="20"/>
      <c r="N29" s="20"/>
    </row>
    <row r="30" spans="1:16" ht="123.75" x14ac:dyDescent="0.2">
      <c r="A30" s="6" t="s">
        <v>15</v>
      </c>
      <c r="B30" s="7" t="s">
        <v>40</v>
      </c>
      <c r="C30" s="7" t="s">
        <v>0</v>
      </c>
      <c r="D30" s="7" t="s">
        <v>84</v>
      </c>
      <c r="E30" s="7" t="s">
        <v>120</v>
      </c>
      <c r="F30" s="7" t="s">
        <v>74</v>
      </c>
      <c r="G30" s="7" t="s">
        <v>174</v>
      </c>
      <c r="H30" s="7" t="s">
        <v>42</v>
      </c>
      <c r="I30" s="19">
        <f>I65-168</f>
        <v>45388</v>
      </c>
      <c r="J30" s="19"/>
      <c r="L30" s="20"/>
      <c r="M30" s="20"/>
      <c r="N30" s="20"/>
    </row>
    <row r="31" spans="1:16" ht="56.25" x14ac:dyDescent="0.2">
      <c r="A31" s="6" t="s">
        <v>15</v>
      </c>
      <c r="B31" s="7" t="s">
        <v>43</v>
      </c>
      <c r="C31" s="7" t="s">
        <v>121</v>
      </c>
      <c r="D31" s="7" t="s">
        <v>122</v>
      </c>
      <c r="E31" s="7" t="s">
        <v>77</v>
      </c>
      <c r="F31" s="7" t="s">
        <v>74</v>
      </c>
      <c r="G31" s="7" t="s">
        <v>175</v>
      </c>
      <c r="H31" s="7" t="s">
        <v>42</v>
      </c>
      <c r="I31" s="19">
        <f>I65-168</f>
        <v>45388</v>
      </c>
      <c r="J31" s="19"/>
      <c r="L31" s="20"/>
      <c r="M31" s="20"/>
      <c r="N31" s="20"/>
      <c r="O31" s="20"/>
      <c r="P31" s="20"/>
    </row>
    <row r="32" spans="1:16" ht="45" x14ac:dyDescent="0.2">
      <c r="A32" s="6" t="s">
        <v>15</v>
      </c>
      <c r="B32" s="7" t="s">
        <v>7</v>
      </c>
      <c r="C32" s="7" t="s">
        <v>91</v>
      </c>
      <c r="D32" s="7" t="s">
        <v>92</v>
      </c>
      <c r="E32" s="24" t="s">
        <v>95</v>
      </c>
      <c r="F32" s="7" t="s">
        <v>74</v>
      </c>
      <c r="G32" s="7" t="s">
        <v>176</v>
      </c>
      <c r="H32" s="7" t="s">
        <v>21</v>
      </c>
      <c r="I32" s="19">
        <f>I65-98</f>
        <v>45458</v>
      </c>
      <c r="J32" s="19"/>
      <c r="L32" s="20"/>
      <c r="M32" s="20"/>
      <c r="N32" s="20"/>
    </row>
    <row r="33" spans="1:16" ht="33.75" x14ac:dyDescent="0.2">
      <c r="A33" s="6" t="s">
        <v>15</v>
      </c>
      <c r="B33" s="18" t="s">
        <v>131</v>
      </c>
      <c r="C33" s="18" t="s">
        <v>101</v>
      </c>
      <c r="D33" s="18" t="s">
        <v>102</v>
      </c>
      <c r="E33" s="24" t="s">
        <v>74</v>
      </c>
      <c r="F33" s="18" t="s">
        <v>74</v>
      </c>
      <c r="G33" s="7" t="s">
        <v>167</v>
      </c>
      <c r="H33" s="18"/>
      <c r="I33" s="25">
        <v>45463</v>
      </c>
      <c r="J33" s="25" t="s">
        <v>129</v>
      </c>
      <c r="L33" s="20"/>
      <c r="M33" s="20"/>
      <c r="N33" s="20"/>
    </row>
    <row r="34" spans="1:16" ht="56.25" x14ac:dyDescent="0.2">
      <c r="A34" s="6" t="s">
        <v>15</v>
      </c>
      <c r="B34" s="18" t="s">
        <v>138</v>
      </c>
      <c r="C34" s="7" t="s">
        <v>93</v>
      </c>
      <c r="D34" s="7" t="s">
        <v>203</v>
      </c>
      <c r="E34" s="7" t="s">
        <v>94</v>
      </c>
      <c r="F34" s="24" t="s">
        <v>74</v>
      </c>
      <c r="G34" s="7" t="s">
        <v>204</v>
      </c>
      <c r="H34" s="7" t="s">
        <v>154</v>
      </c>
      <c r="I34" s="19">
        <f>I65-82</f>
        <v>45474</v>
      </c>
      <c r="J34" s="19"/>
      <c r="L34" s="20"/>
      <c r="M34" s="20"/>
      <c r="N34" s="20"/>
    </row>
    <row r="35" spans="1:16" ht="45" x14ac:dyDescent="0.2">
      <c r="A35" s="6" t="s">
        <v>15</v>
      </c>
      <c r="B35" s="18" t="s">
        <v>157</v>
      </c>
      <c r="C35" s="7" t="s">
        <v>88</v>
      </c>
      <c r="D35" s="7" t="s">
        <v>89</v>
      </c>
      <c r="E35" s="7" t="s">
        <v>90</v>
      </c>
      <c r="F35" s="7" t="s">
        <v>74</v>
      </c>
      <c r="G35" s="7" t="s">
        <v>172</v>
      </c>
      <c r="H35" s="7"/>
      <c r="I35" s="19">
        <v>45485</v>
      </c>
      <c r="J35" s="19" t="s">
        <v>48</v>
      </c>
      <c r="L35" s="20"/>
      <c r="M35" s="20"/>
      <c r="N35" s="20"/>
    </row>
    <row r="36" spans="1:16" ht="56.25" x14ac:dyDescent="0.2">
      <c r="A36" s="6" t="s">
        <v>15</v>
      </c>
      <c r="B36" s="7" t="s">
        <v>17</v>
      </c>
      <c r="C36" s="7" t="s">
        <v>6</v>
      </c>
      <c r="D36" s="7" t="s">
        <v>84</v>
      </c>
      <c r="E36" s="24" t="s">
        <v>99</v>
      </c>
      <c r="F36" s="7" t="s">
        <v>0</v>
      </c>
      <c r="G36" s="7" t="s">
        <v>177</v>
      </c>
      <c r="H36" s="7" t="s">
        <v>22</v>
      </c>
      <c r="I36" s="19">
        <f>I65-70</f>
        <v>45486</v>
      </c>
      <c r="J36" s="19"/>
      <c r="L36" s="20"/>
      <c r="M36" s="20"/>
      <c r="N36" s="20"/>
    </row>
    <row r="37" spans="1:16" ht="45" x14ac:dyDescent="0.2">
      <c r="A37" s="6" t="s">
        <v>15</v>
      </c>
      <c r="B37" s="7" t="s">
        <v>49</v>
      </c>
      <c r="C37" s="7" t="s">
        <v>6</v>
      </c>
      <c r="D37" s="7" t="s">
        <v>84</v>
      </c>
      <c r="E37" s="24"/>
      <c r="F37" s="7" t="s">
        <v>74</v>
      </c>
      <c r="G37" s="7" t="s">
        <v>205</v>
      </c>
      <c r="H37" s="7" t="s">
        <v>23</v>
      </c>
      <c r="I37" s="19">
        <f>I65-63</f>
        <v>45493</v>
      </c>
      <c r="J37" s="19"/>
      <c r="L37" s="20"/>
      <c r="M37" s="20"/>
      <c r="N37" s="20"/>
    </row>
    <row r="38" spans="1:16" ht="45" x14ac:dyDescent="0.2">
      <c r="A38" s="6" t="s">
        <v>15</v>
      </c>
      <c r="B38" s="7" t="s">
        <v>13</v>
      </c>
      <c r="C38" s="7" t="s">
        <v>6</v>
      </c>
      <c r="D38" s="7" t="s">
        <v>84</v>
      </c>
      <c r="E38" s="24" t="s">
        <v>97</v>
      </c>
      <c r="F38" s="24" t="s">
        <v>0</v>
      </c>
      <c r="G38" s="7" t="s">
        <v>178</v>
      </c>
      <c r="H38" s="7" t="s">
        <v>23</v>
      </c>
      <c r="I38" s="19">
        <f>I65-63</f>
        <v>45493</v>
      </c>
      <c r="J38" s="19"/>
      <c r="L38" s="20"/>
      <c r="M38" s="20"/>
      <c r="N38" s="20"/>
    </row>
    <row r="39" spans="1:16" ht="33.75" x14ac:dyDescent="0.2">
      <c r="A39" s="6" t="s">
        <v>15</v>
      </c>
      <c r="B39" s="18" t="s">
        <v>150</v>
      </c>
      <c r="C39" s="18" t="s">
        <v>151</v>
      </c>
      <c r="D39" s="18" t="s">
        <v>152</v>
      </c>
      <c r="E39" s="24" t="s">
        <v>90</v>
      </c>
      <c r="F39" s="18" t="s">
        <v>74</v>
      </c>
      <c r="G39" s="7" t="s">
        <v>179</v>
      </c>
      <c r="H39" s="18"/>
      <c r="I39" s="25">
        <v>45495</v>
      </c>
      <c r="J39" s="25" t="s">
        <v>129</v>
      </c>
      <c r="L39" s="20"/>
      <c r="M39" s="20"/>
      <c r="N39" s="20"/>
    </row>
    <row r="40" spans="1:16" ht="45" x14ac:dyDescent="0.2">
      <c r="A40" s="6" t="s">
        <v>15</v>
      </c>
      <c r="B40" s="7" t="s">
        <v>96</v>
      </c>
      <c r="C40" s="7" t="s">
        <v>0</v>
      </c>
      <c r="D40" s="7" t="s">
        <v>84</v>
      </c>
      <c r="E40" s="7"/>
      <c r="F40" s="7" t="s">
        <v>74</v>
      </c>
      <c r="G40" s="7" t="s">
        <v>180</v>
      </c>
      <c r="H40" s="7" t="s">
        <v>24</v>
      </c>
      <c r="I40" s="19">
        <f>I65-56</f>
        <v>45500</v>
      </c>
      <c r="J40" s="19"/>
      <c r="L40" s="20"/>
      <c r="M40" s="20"/>
      <c r="N40" s="20"/>
    </row>
    <row r="41" spans="1:16" ht="45" x14ac:dyDescent="0.2">
      <c r="A41" s="6" t="s">
        <v>15</v>
      </c>
      <c r="B41" s="7" t="s">
        <v>8</v>
      </c>
      <c r="C41" s="7" t="s">
        <v>6</v>
      </c>
      <c r="D41" s="7" t="s">
        <v>84</v>
      </c>
      <c r="E41" s="7" t="s">
        <v>87</v>
      </c>
      <c r="F41" s="7" t="s">
        <v>0</v>
      </c>
      <c r="G41" s="7" t="s">
        <v>181</v>
      </c>
      <c r="H41" s="7" t="s">
        <v>24</v>
      </c>
      <c r="I41" s="19">
        <f>I65-56</f>
        <v>45500</v>
      </c>
      <c r="J41" s="19"/>
      <c r="L41" s="20"/>
      <c r="M41" s="20"/>
      <c r="N41" s="20"/>
      <c r="O41" s="20"/>
      <c r="P41" s="20"/>
    </row>
    <row r="42" spans="1:16" ht="45" x14ac:dyDescent="0.2">
      <c r="A42" s="6" t="s">
        <v>15</v>
      </c>
      <c r="B42" s="7" t="s">
        <v>98</v>
      </c>
      <c r="C42" s="7" t="s">
        <v>91</v>
      </c>
      <c r="D42" s="7" t="s">
        <v>80</v>
      </c>
      <c r="E42" s="7" t="s">
        <v>95</v>
      </c>
      <c r="F42" s="7" t="s">
        <v>74</v>
      </c>
      <c r="G42" s="7" t="s">
        <v>206</v>
      </c>
      <c r="H42" s="7" t="s">
        <v>24</v>
      </c>
      <c r="I42" s="19">
        <f>I65-56</f>
        <v>45500</v>
      </c>
      <c r="L42" s="20"/>
      <c r="M42" s="20"/>
      <c r="N42" s="20"/>
    </row>
    <row r="43" spans="1:16" ht="45" x14ac:dyDescent="0.2">
      <c r="A43" s="6" t="s">
        <v>15</v>
      </c>
      <c r="B43" s="7" t="s">
        <v>209</v>
      </c>
      <c r="C43" s="7"/>
      <c r="D43" s="7" t="s">
        <v>84</v>
      </c>
      <c r="F43" s="7" t="s">
        <v>127</v>
      </c>
      <c r="G43" s="7"/>
      <c r="H43" s="7"/>
      <c r="I43" s="19">
        <v>45140</v>
      </c>
      <c r="J43" s="19" t="s">
        <v>129</v>
      </c>
      <c r="L43" s="20"/>
      <c r="M43" s="20"/>
      <c r="N43" s="20"/>
    </row>
    <row r="44" spans="1:16" ht="33.75" x14ac:dyDescent="0.2">
      <c r="A44" s="6" t="s">
        <v>15</v>
      </c>
      <c r="B44" s="7" t="s">
        <v>9</v>
      </c>
      <c r="C44" s="7" t="s">
        <v>91</v>
      </c>
      <c r="D44" s="7" t="s">
        <v>80</v>
      </c>
      <c r="E44" s="7" t="s">
        <v>95</v>
      </c>
      <c r="F44" s="7" t="s">
        <v>74</v>
      </c>
      <c r="G44" s="7" t="s">
        <v>182</v>
      </c>
      <c r="H44" s="7" t="s">
        <v>139</v>
      </c>
      <c r="I44" s="19">
        <f>I65-49</f>
        <v>45507</v>
      </c>
      <c r="J44" s="19"/>
      <c r="L44" s="20"/>
      <c r="M44" s="20"/>
      <c r="N44" s="20"/>
    </row>
    <row r="45" spans="1:16" ht="56.25" x14ac:dyDescent="0.2">
      <c r="A45" s="6" t="s">
        <v>15</v>
      </c>
      <c r="B45" s="7" t="s">
        <v>17</v>
      </c>
      <c r="C45" s="7" t="s">
        <v>6</v>
      </c>
      <c r="D45" s="7" t="s">
        <v>84</v>
      </c>
      <c r="E45" s="7" t="s">
        <v>99</v>
      </c>
      <c r="F45" s="7" t="s">
        <v>0</v>
      </c>
      <c r="G45" s="7" t="s">
        <v>177</v>
      </c>
      <c r="H45" s="7" t="s">
        <v>25</v>
      </c>
      <c r="I45" s="19">
        <f>I65-35</f>
        <v>45521</v>
      </c>
      <c r="J45" s="19"/>
      <c r="L45" s="20"/>
      <c r="M45" s="20"/>
      <c r="N45" s="20"/>
    </row>
    <row r="46" spans="1:16" ht="33.75" x14ac:dyDescent="0.2">
      <c r="A46" s="6" t="s">
        <v>15</v>
      </c>
      <c r="B46" s="7" t="s">
        <v>34</v>
      </c>
      <c r="C46" s="7" t="s">
        <v>93</v>
      </c>
      <c r="D46" s="7" t="s">
        <v>100</v>
      </c>
      <c r="E46" s="7" t="s">
        <v>94</v>
      </c>
      <c r="F46" s="4" t="s">
        <v>74</v>
      </c>
      <c r="G46" s="7" t="s">
        <v>183</v>
      </c>
      <c r="H46" s="7" t="s">
        <v>25</v>
      </c>
      <c r="I46" s="19">
        <f>I65-35</f>
        <v>45521</v>
      </c>
      <c r="J46" s="19"/>
      <c r="L46" s="20"/>
      <c r="M46" s="20"/>
      <c r="N46" s="20"/>
    </row>
    <row r="47" spans="1:16" ht="45" x14ac:dyDescent="0.2">
      <c r="A47" s="6" t="s">
        <v>15</v>
      </c>
      <c r="B47" s="7" t="s">
        <v>32</v>
      </c>
      <c r="C47" s="7" t="s">
        <v>101</v>
      </c>
      <c r="D47" s="7" t="s">
        <v>102</v>
      </c>
      <c r="E47" s="7" t="s">
        <v>207</v>
      </c>
      <c r="F47" s="7" t="s">
        <v>0</v>
      </c>
      <c r="G47" s="7" t="s">
        <v>208</v>
      </c>
      <c r="H47" s="7" t="s">
        <v>26</v>
      </c>
      <c r="I47" s="19">
        <f>I65-30</f>
        <v>45526</v>
      </c>
      <c r="J47" s="19" t="s">
        <v>123</v>
      </c>
      <c r="L47" s="20"/>
      <c r="M47" s="20"/>
      <c r="N47" s="20"/>
    </row>
    <row r="48" spans="1:16" ht="45" x14ac:dyDescent="0.2">
      <c r="A48" s="6" t="s">
        <v>15</v>
      </c>
      <c r="B48" s="7" t="s">
        <v>213</v>
      </c>
      <c r="C48" s="7" t="s">
        <v>101</v>
      </c>
      <c r="D48" s="7" t="s">
        <v>84</v>
      </c>
      <c r="F48" s="7" t="s">
        <v>127</v>
      </c>
      <c r="G48" s="7"/>
      <c r="H48" s="7"/>
      <c r="I48" s="19">
        <v>45527</v>
      </c>
      <c r="J48" s="19" t="s">
        <v>214</v>
      </c>
      <c r="L48" s="20"/>
      <c r="M48" s="20"/>
      <c r="N48" s="20"/>
    </row>
    <row r="49" spans="1:14" ht="56.25" x14ac:dyDescent="0.2">
      <c r="A49" s="6" t="s">
        <v>15</v>
      </c>
      <c r="B49" s="7" t="s">
        <v>50</v>
      </c>
      <c r="C49" s="7" t="s">
        <v>6</v>
      </c>
      <c r="D49" s="7" t="s">
        <v>84</v>
      </c>
      <c r="E49" s="7" t="s">
        <v>94</v>
      </c>
      <c r="F49" s="7" t="s">
        <v>0</v>
      </c>
      <c r="G49" s="7" t="s">
        <v>184</v>
      </c>
      <c r="H49" s="7" t="s">
        <v>27</v>
      </c>
      <c r="I49" s="28">
        <f>I65-28</f>
        <v>45528</v>
      </c>
      <c r="J49" s="28"/>
      <c r="L49" s="20"/>
      <c r="M49" s="20"/>
      <c r="N49" s="20"/>
    </row>
    <row r="50" spans="1:14" ht="45" x14ac:dyDescent="0.2">
      <c r="A50" s="6" t="s">
        <v>15</v>
      </c>
      <c r="B50" s="7" t="s">
        <v>104</v>
      </c>
      <c r="C50" s="7" t="s">
        <v>85</v>
      </c>
      <c r="D50" s="7" t="s">
        <v>103</v>
      </c>
      <c r="E50" s="7" t="s">
        <v>87</v>
      </c>
      <c r="F50" s="7" t="s">
        <v>74</v>
      </c>
      <c r="G50" s="7" t="s">
        <v>185</v>
      </c>
      <c r="H50" s="7" t="s">
        <v>27</v>
      </c>
      <c r="I50" s="19">
        <f>I65-28</f>
        <v>45528</v>
      </c>
      <c r="J50" s="19" t="s">
        <v>124</v>
      </c>
      <c r="L50" s="20"/>
      <c r="M50" s="20"/>
      <c r="N50" s="20"/>
    </row>
    <row r="51" spans="1:14" ht="33.75" x14ac:dyDescent="0.2">
      <c r="A51" s="6" t="s">
        <v>15</v>
      </c>
      <c r="B51" s="7" t="s">
        <v>12</v>
      </c>
      <c r="C51" s="7" t="s">
        <v>91</v>
      </c>
      <c r="D51" s="7" t="s">
        <v>80</v>
      </c>
      <c r="E51" s="7" t="s">
        <v>56</v>
      </c>
      <c r="F51" s="7" t="s">
        <v>74</v>
      </c>
      <c r="G51" s="7" t="s">
        <v>186</v>
      </c>
      <c r="H51" s="7" t="s">
        <v>44</v>
      </c>
      <c r="I51" s="19">
        <f>I65-35</f>
        <v>45521</v>
      </c>
      <c r="J51" s="19" t="s">
        <v>123</v>
      </c>
      <c r="L51" s="20"/>
      <c r="M51" s="20"/>
      <c r="N51" s="20"/>
    </row>
    <row r="52" spans="1:14" ht="33.75" x14ac:dyDescent="0.2">
      <c r="A52" s="6" t="s">
        <v>15</v>
      </c>
      <c r="B52" s="7" t="s">
        <v>57</v>
      </c>
      <c r="C52" s="7" t="s">
        <v>91</v>
      </c>
      <c r="D52" s="7" t="s">
        <v>92</v>
      </c>
      <c r="E52" s="7" t="s">
        <v>56</v>
      </c>
      <c r="F52" s="7" t="s">
        <v>6</v>
      </c>
      <c r="G52" s="7" t="s">
        <v>187</v>
      </c>
      <c r="H52" s="7" t="s">
        <v>26</v>
      </c>
      <c r="I52" s="19">
        <f>I65-30</f>
        <v>45526</v>
      </c>
      <c r="J52" s="19" t="s">
        <v>67</v>
      </c>
      <c r="L52" s="20"/>
      <c r="M52" s="20"/>
      <c r="N52" s="20"/>
    </row>
    <row r="53" spans="1:14" ht="33.75" x14ac:dyDescent="0.2">
      <c r="A53" s="6" t="s">
        <v>15</v>
      </c>
      <c r="B53" s="7" t="s">
        <v>58</v>
      </c>
      <c r="C53" s="7" t="s">
        <v>85</v>
      </c>
      <c r="D53" s="7" t="s">
        <v>105</v>
      </c>
      <c r="E53" s="7" t="s">
        <v>87</v>
      </c>
      <c r="F53" s="7" t="s">
        <v>6</v>
      </c>
      <c r="G53" s="7" t="s">
        <v>188</v>
      </c>
      <c r="H53" s="7" t="s">
        <v>26</v>
      </c>
      <c r="I53" s="19">
        <f>I65-30</f>
        <v>45526</v>
      </c>
      <c r="J53" s="19"/>
      <c r="L53" s="20"/>
      <c r="M53" s="20"/>
      <c r="N53" s="20"/>
    </row>
    <row r="54" spans="1:14" ht="22.5" x14ac:dyDescent="0.2">
      <c r="A54" s="6" t="s">
        <v>15</v>
      </c>
      <c r="B54" s="7" t="s">
        <v>55</v>
      </c>
      <c r="C54" s="7" t="s">
        <v>91</v>
      </c>
      <c r="D54" s="7" t="s">
        <v>80</v>
      </c>
      <c r="E54" s="7" t="s">
        <v>56</v>
      </c>
      <c r="F54" s="7" t="s">
        <v>6</v>
      </c>
      <c r="G54" s="7" t="s">
        <v>189</v>
      </c>
      <c r="H54" s="7" t="s">
        <v>24</v>
      </c>
      <c r="I54" s="19">
        <f>I65-56</f>
        <v>45500</v>
      </c>
      <c r="J54" s="19"/>
      <c r="L54" s="20"/>
      <c r="M54" s="20"/>
      <c r="N54" s="20"/>
    </row>
    <row r="55" spans="1:14" s="29" customFormat="1" ht="90" x14ac:dyDescent="0.2">
      <c r="A55" s="6" t="s">
        <v>15</v>
      </c>
      <c r="B55" s="18" t="s">
        <v>132</v>
      </c>
      <c r="C55" s="18" t="s">
        <v>6</v>
      </c>
      <c r="D55" s="18" t="s">
        <v>102</v>
      </c>
      <c r="E55" s="18" t="s">
        <v>74</v>
      </c>
      <c r="F55" s="18" t="s">
        <v>74</v>
      </c>
      <c r="G55" s="7" t="s">
        <v>190</v>
      </c>
      <c r="H55" s="18"/>
      <c r="I55" s="25">
        <v>45532</v>
      </c>
      <c r="J55" s="25" t="s">
        <v>125</v>
      </c>
      <c r="L55" s="20"/>
      <c r="M55" s="20"/>
      <c r="N55" s="20"/>
    </row>
    <row r="56" spans="1:14" s="29" customFormat="1" ht="45" x14ac:dyDescent="0.2">
      <c r="A56" s="6" t="s">
        <v>15</v>
      </c>
      <c r="B56" s="18" t="s">
        <v>126</v>
      </c>
      <c r="C56" s="18" t="s">
        <v>101</v>
      </c>
      <c r="D56" s="18" t="s">
        <v>102</v>
      </c>
      <c r="E56" s="18" t="s">
        <v>127</v>
      </c>
      <c r="F56" s="18" t="s">
        <v>127</v>
      </c>
      <c r="G56" s="7" t="s">
        <v>191</v>
      </c>
      <c r="H56" s="18"/>
      <c r="I56" s="25">
        <v>45534</v>
      </c>
      <c r="J56" s="25" t="s">
        <v>125</v>
      </c>
      <c r="L56" s="20"/>
      <c r="M56" s="20"/>
      <c r="N56" s="20"/>
    </row>
    <row r="57" spans="1:14" ht="45" x14ac:dyDescent="0.2">
      <c r="A57" s="6" t="s">
        <v>15</v>
      </c>
      <c r="B57" s="7" t="s">
        <v>110</v>
      </c>
      <c r="C57" s="7" t="s">
        <v>106</v>
      </c>
      <c r="D57" s="7" t="s">
        <v>107</v>
      </c>
      <c r="E57" s="7"/>
      <c r="F57" s="7" t="s">
        <v>109</v>
      </c>
      <c r="G57" s="7" t="s">
        <v>192</v>
      </c>
      <c r="H57" s="7" t="s">
        <v>28</v>
      </c>
      <c r="I57" s="19">
        <f>I65-21</f>
        <v>45535</v>
      </c>
      <c r="J57" s="19"/>
      <c r="L57" s="20"/>
      <c r="M57" s="20"/>
      <c r="N57" s="20"/>
    </row>
    <row r="58" spans="1:14" ht="44.45" customHeight="1" x14ac:dyDescent="0.2">
      <c r="A58" s="6" t="s">
        <v>15</v>
      </c>
      <c r="B58" s="7" t="s">
        <v>111</v>
      </c>
      <c r="C58" s="7" t="s">
        <v>6</v>
      </c>
      <c r="D58" s="7" t="s">
        <v>84</v>
      </c>
      <c r="E58" s="7"/>
      <c r="F58" s="7" t="s">
        <v>0</v>
      </c>
      <c r="G58" s="7" t="s">
        <v>193</v>
      </c>
      <c r="H58" s="7" t="s">
        <v>28</v>
      </c>
      <c r="I58" s="19">
        <f>I65-21</f>
        <v>45535</v>
      </c>
      <c r="J58" s="19"/>
      <c r="L58" s="20"/>
      <c r="M58" s="20"/>
      <c r="N58" s="20"/>
    </row>
    <row r="59" spans="1:14" ht="45" x14ac:dyDescent="0.2">
      <c r="A59" s="6" t="s">
        <v>15</v>
      </c>
      <c r="B59" s="7" t="s">
        <v>51</v>
      </c>
      <c r="C59" s="7" t="s">
        <v>6</v>
      </c>
      <c r="D59" s="7" t="s">
        <v>84</v>
      </c>
      <c r="E59" s="7" t="s">
        <v>87</v>
      </c>
      <c r="F59" s="7" t="s">
        <v>0</v>
      </c>
      <c r="G59" s="7" t="s">
        <v>181</v>
      </c>
      <c r="H59" s="7" t="s">
        <v>29</v>
      </c>
      <c r="I59" s="25">
        <f>I65-14</f>
        <v>45542</v>
      </c>
      <c r="J59" s="25"/>
      <c r="L59" s="20"/>
      <c r="M59" s="20"/>
      <c r="N59" s="20"/>
    </row>
    <row r="60" spans="1:14" ht="56.25" x14ac:dyDescent="0.2">
      <c r="A60" s="6" t="s">
        <v>15</v>
      </c>
      <c r="B60" s="7" t="s">
        <v>52</v>
      </c>
      <c r="C60" s="7" t="s">
        <v>112</v>
      </c>
      <c r="D60" s="7" t="s">
        <v>113</v>
      </c>
      <c r="E60" s="7" t="s">
        <v>114</v>
      </c>
      <c r="F60" s="7" t="s">
        <v>0</v>
      </c>
      <c r="G60" s="7" t="s">
        <v>194</v>
      </c>
      <c r="H60" s="7" t="s">
        <v>30</v>
      </c>
      <c r="I60" s="19">
        <f>I65-14</f>
        <v>45542</v>
      </c>
      <c r="J60" s="19"/>
      <c r="L60" s="20"/>
      <c r="M60" s="20"/>
      <c r="N60" s="20"/>
    </row>
    <row r="61" spans="1:14" ht="67.5" x14ac:dyDescent="0.2">
      <c r="A61" s="6" t="s">
        <v>15</v>
      </c>
      <c r="B61" s="7" t="s">
        <v>53</v>
      </c>
      <c r="C61" s="7" t="s">
        <v>6</v>
      </c>
      <c r="D61" s="7" t="s">
        <v>84</v>
      </c>
      <c r="E61" s="7" t="s">
        <v>94</v>
      </c>
      <c r="F61" s="7" t="s">
        <v>0</v>
      </c>
      <c r="G61" s="7" t="s">
        <v>184</v>
      </c>
      <c r="H61" s="7" t="s">
        <v>31</v>
      </c>
      <c r="I61" s="25">
        <f>I65-7</f>
        <v>45549</v>
      </c>
      <c r="J61" s="25"/>
      <c r="M61" s="20"/>
      <c r="N61" s="20"/>
    </row>
    <row r="62" spans="1:14" ht="22.5" x14ac:dyDescent="0.2">
      <c r="A62" s="6" t="s">
        <v>15</v>
      </c>
      <c r="B62" s="7" t="s">
        <v>60</v>
      </c>
      <c r="C62" s="7" t="s">
        <v>61</v>
      </c>
      <c r="D62" s="7" t="s">
        <v>115</v>
      </c>
      <c r="E62" s="7"/>
      <c r="F62" s="7" t="s">
        <v>6</v>
      </c>
      <c r="G62" s="7" t="s">
        <v>195</v>
      </c>
      <c r="H62" s="7" t="s">
        <v>133</v>
      </c>
      <c r="I62" s="25">
        <f>J65+45</f>
        <v>45606</v>
      </c>
      <c r="J62" s="25" t="s">
        <v>134</v>
      </c>
      <c r="M62" s="20"/>
      <c r="N62" s="20"/>
    </row>
    <row r="63" spans="1:14" ht="45" x14ac:dyDescent="0.2">
      <c r="A63" s="6" t="s">
        <v>15</v>
      </c>
      <c r="B63" s="7" t="s">
        <v>45</v>
      </c>
      <c r="C63" s="7" t="s">
        <v>6</v>
      </c>
      <c r="D63" s="7" t="s">
        <v>84</v>
      </c>
      <c r="E63" s="7" t="s">
        <v>97</v>
      </c>
      <c r="F63" s="7" t="s">
        <v>0</v>
      </c>
      <c r="G63" s="7" t="s">
        <v>178</v>
      </c>
      <c r="H63" s="7" t="s">
        <v>46</v>
      </c>
      <c r="I63" s="25">
        <f>I64-7</f>
        <v>45527</v>
      </c>
      <c r="J63" s="25"/>
      <c r="M63" s="20"/>
      <c r="N63" s="20"/>
    </row>
    <row r="64" spans="1:14" ht="22.5" x14ac:dyDescent="0.2">
      <c r="A64" s="6" t="s">
        <v>15</v>
      </c>
      <c r="B64" s="7" t="s">
        <v>18</v>
      </c>
      <c r="C64" s="7"/>
      <c r="D64" s="7"/>
      <c r="E64" s="7"/>
      <c r="F64" s="7"/>
      <c r="G64" s="7"/>
      <c r="H64" s="7"/>
      <c r="I64" s="25">
        <v>45534</v>
      </c>
      <c r="J64" s="25" t="s">
        <v>19</v>
      </c>
      <c r="M64" s="20"/>
      <c r="N64" s="20"/>
    </row>
    <row r="65" spans="1:48" s="32" customFormat="1" ht="24.6" customHeight="1" x14ac:dyDescent="0.2">
      <c r="A65" s="6" t="s">
        <v>15</v>
      </c>
      <c r="B65" s="30" t="s">
        <v>35</v>
      </c>
      <c r="C65" s="30"/>
      <c r="D65" s="30"/>
      <c r="E65" s="30"/>
      <c r="F65" s="30"/>
      <c r="G65" s="30"/>
      <c r="H65" s="30"/>
      <c r="I65" s="31">
        <v>45556</v>
      </c>
      <c r="J65" s="31">
        <v>45561</v>
      </c>
      <c r="K65" s="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</row>
    <row r="66" spans="1:48" x14ac:dyDescent="0.2">
      <c r="B66" s="33"/>
      <c r="C66" s="33"/>
      <c r="D66" s="33"/>
      <c r="E66" s="33"/>
      <c r="F66" s="33"/>
      <c r="G66" s="33"/>
      <c r="H66" s="33"/>
    </row>
  </sheetData>
  <autoFilter ref="A1:AV65" xr:uid="{00000000-0001-0000-0000-000000000000}"/>
  <phoneticPr fontId="1" type="noConversion"/>
  <printOptions horizontalCentered="1" gridLines="1"/>
  <pageMargins left="0.25" right="0.25" top="0.5" bottom="0.5" header="0.3" footer="0.3"/>
  <pageSetup fitToHeight="999" orientation="landscape" r:id="rId1"/>
  <headerFooter>
    <oddFooter>&amp;R&amp;9SCHC &amp;A
Page &amp;P of &amp;N</oddFooter>
  </headerFooter>
  <legacyDrawing r:id="rId2"/>
</worksheet>
</file>

<file path=docMetadata/LabelInfo.xml><?xml version="1.0" encoding="utf-8"?>
<clbl:labelList xmlns:clbl="http://schemas.microsoft.com/office/2020/mipLabelMetadata">
  <clbl:label id="{f2fe6bd3-9c4a-485b-ae69-e18820a88130}" enabled="0" method="" siteId="{f2fe6bd3-9c4a-485b-ae69-e18820a8813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Timeline-2024</vt:lpstr>
      <vt:lpstr>'Timeline-2024'!Print_Area</vt:lpstr>
      <vt:lpstr>'Timeline-2024'!Print_Titles</vt:lpstr>
    </vt:vector>
  </TitlesOfParts>
  <Company>Monsanto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schc</dc:creator>
  <cp:lastModifiedBy>SCHC SCHC</cp:lastModifiedBy>
  <cp:lastPrinted>2024-04-16T01:51:53Z</cp:lastPrinted>
  <dcterms:created xsi:type="dcterms:W3CDTF">2010-08-19T19:16:34Z</dcterms:created>
  <dcterms:modified xsi:type="dcterms:W3CDTF">2024-04-16T01:51:53Z</dcterms:modified>
</cp:coreProperties>
</file>